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<sst xmlns="http://schemas.openxmlformats.org/spreadsheetml/2006/main" count="117" uniqueCount="50">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</sst>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577806</c:v>
                </c:pt>
                <c:pt idx="1">
                  <c:v>163321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741127</c:v>
                </c:pt>
                <c:pt idx="1">
                  <c:v>5642</c:v>
                </c:pt>
                <c:pt idx="2">
                  <c:v>1273</c:v>
                </c:pt>
                <c:pt idx="3">
                  <c:v>5320</c:v>
                </c:pt>
                <c:pt idx="4">
                  <c:v>28114</c:v>
                </c:pt>
                <c:pt idx="5">
                  <c:v>2043</c:v>
                </c:pt>
                <c:pt idx="6">
                  <c:v>1542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142939295772</c:v>
                </c:pt>
                <c:pt idx="1">
                  <c:v>6433624333</c:v>
                </c:pt>
                <c:pt idx="2">
                  <c:v>1084961324</c:v>
                </c:pt>
                <c:pt idx="3">
                  <c:v>4428571000</c:v>
                </c:pt>
                <c:pt idx="4">
                  <c:v>104513951005</c:v>
                </c:pt>
                <c:pt idx="5">
                  <c:v>32053130000</c:v>
                </c:pt>
                <c:pt idx="6">
                  <c:v>837243479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95829152465</c:v>
                </c:pt>
                <c:pt idx="1">
                  <c:v>47110143307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192867.47854551245</c:v>
                </c:pt>
                <c:pt idx="1">
                  <c:v>190759.70351401757</c:v>
                </c:pt>
                <c:pt idx="2">
                  <c:v>193660.84620570412</c:v>
                </c:pt>
                <c:pt idx="3">
                  <c:v>161695.72556975656</c:v>
                </c:pt>
                <c:pt idx="4">
                  <c:v>287119.0333384343</c:v>
                </c:pt>
              </c:numCache>
            </c:numRef>
          </c:val>
        </c:ser>
        <c:axId val="63132671"/>
        <c:axId val="31323128"/>
      </c:barChart>
      <c:catAx>
        <c:axId val="6313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132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15689246.206558982</c:v>
                </c:pt>
                <c:pt idx="1">
                  <c:v>20658916.666666668</c:v>
                </c:pt>
                <c:pt idx="2">
                  <c:v>15659883.308714919</c:v>
                </c:pt>
                <c:pt idx="3">
                  <c:v>15360703.329369798</c:v>
                </c:pt>
                <c:pt idx="4">
                  <c:v>17101776.504297994</c:v>
                </c:pt>
              </c:numCache>
            </c:numRef>
          </c:val>
        </c:ser>
        <c:axId val="13472697"/>
        <c:axId val="54145410"/>
      </c:barChart>
      <c:catAx>
        <c:axId val="1347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472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1140309.1692662176</c:v>
                </c:pt>
                <c:pt idx="1">
                  <c:v>822542.1699029126</c:v>
                </c:pt>
                <c:pt idx="2">
                  <c:v>1229451.2507943714</c:v>
                </c:pt>
                <c:pt idx="3">
                  <c:v>1213681.5198482934</c:v>
                </c:pt>
                <c:pt idx="4">
                  <c:v>1367742.3503325942</c:v>
                </c:pt>
              </c:numCache>
            </c:numRef>
          </c:val>
        </c:ser>
        <c:axId val="17546643"/>
        <c:axId val="23702060"/>
      </c:barChart>
      <c:catAx>
        <c:axId val="1754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702060"/>
        <c:crosses val="autoZero"/>
        <c:auto val="1"/>
        <c:lblOffset val="100"/>
        <c:noMultiLvlLbl val="0"/>
      </c:catAx>
      <c:valAx>
        <c:axId val="2370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546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852286.9787902592</c:v>
                </c:pt>
                <c:pt idx="1">
                  <c:v>710532.7983870967</c:v>
                </c:pt>
                <c:pt idx="2">
                  <c:v>886584.575609756</c:v>
                </c:pt>
                <c:pt idx="3">
                  <c:v>853001.3901869159</c:v>
                </c:pt>
                <c:pt idx="4">
                  <c:v>1056686.3905325443</c:v>
                </c:pt>
              </c:numCache>
            </c:numRef>
          </c:val>
        </c:ser>
        <c:axId val="11991949"/>
        <c:axId val="40818678"/>
      </c:barChart>
      <c:catAx>
        <c:axId val="1199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818678"/>
        <c:crosses val="autoZero"/>
        <c:auto val="1"/>
        <c:lblOffset val="100"/>
        <c:noMultiLvlLbl val="0"/>
      </c:catAx>
      <c:valAx>
        <c:axId val="40818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991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832438.1578947369</c:v>
                </c:pt>
                <c:pt idx="1">
                  <c:v>402149.5867768595</c:v>
                </c:pt>
                <c:pt idx="2">
                  <c:v>959116.7883211679</c:v>
                </c:pt>
                <c:pt idx="3">
                  <c:v>1025538.3171723491</c:v>
                </c:pt>
                <c:pt idx="4">
                  <c:v>726532.3110624315</c:v>
                </c:pt>
              </c:numCache>
            </c:numRef>
          </c:val>
        </c:ser>
        <c:axId val="31823783"/>
        <c:axId val="17978592"/>
      </c:barChart>
      <c:catAx>
        <c:axId val="3182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978592"/>
        <c:crosses val="autoZero"/>
        <c:auto val="1"/>
        <c:lblOffset val="100"/>
        <c:noMultiLvlLbl val="0"/>
      </c:catAx>
      <c:valAx>
        <c:axId val="179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823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3717505.5490147257</c:v>
                </c:pt>
                <c:pt idx="1">
                  <c:v>898125.1018744906</c:v>
                </c:pt>
                <c:pt idx="2">
                  <c:v>3987137.646336711</c:v>
                </c:pt>
                <c:pt idx="3">
                  <c:v>4346284.516734093</c:v>
                </c:pt>
                <c:pt idx="4">
                  <c:v>3582446.249481973</c:v>
                </c:pt>
              </c:numCache>
            </c:numRef>
          </c:val>
        </c:ser>
        <c:axId val="27589601"/>
        <c:axId val="46979818"/>
      </c:barChart>
      <c:catAx>
        <c:axId val="2758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979818"/>
        <c:crosses val="autoZero"/>
        <c:auto val="1"/>
        <c:lblOffset val="100"/>
        <c:noMultiLvlLbl val="0"/>
      </c:catAx>
      <c:valAx>
        <c:axId val="46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589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103594</c:v>
                </c:pt>
                <c:pt idx="1">
                  <c:v>1396</c:v>
                </c:pt>
                <c:pt idx="2">
                  <c:v>263</c:v>
                </c:pt>
                <c:pt idx="3">
                  <c:v>353</c:v>
                </c:pt>
                <c:pt idx="4">
                  <c:v>5159</c:v>
                </c:pt>
                <c:pt idx="5">
                  <c:v>1081</c:v>
                </c:pt>
                <c:pt idx="6">
                  <c:v>230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28fc5b5-9d64-4ddd-8ea0-1d45db2937a0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$142.94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8ddc0bfa-f7e4-4901-87fa-6d07f38cf708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741,127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5786214-b249-4cb8-9d15-3aa86d055a93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785,061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75858367-fe4b-48d2-889e-dcf7a17911f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$292,290,776,913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7d054fc1-a9ae-4daf-9d8c-29dbb42e874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112,076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D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577806</v>
      </c>
      <c r="C6" s="7">
        <f>B6/B$9</f>
        <v>0.7796315611224527</v>
      </c>
      <c r="D6" s="14">
        <v>95829152465</v>
      </c>
      <c r="E6" s="7">
        <f>D6/D$9</f>
        <v>0.6704185294004485</v>
      </c>
    </row>
    <row r="7" spans="1:5" ht="12.75">
      <c r="A7" s="1" t="s">
        <v>30</v>
      </c>
      <c r="B7" s="6">
        <v>163321</v>
      </c>
      <c r="C7" s="7">
        <f>B7/B$9</f>
        <v>0.2203684388775473</v>
      </c>
      <c r="D7" s="14">
        <v>47110143307</v>
      </c>
      <c r="E7" s="7">
        <f>D7/D$9</f>
        <v>0.3295814705995514</v>
      </c>
    </row>
    <row r="9" spans="1:7" ht="12.75">
      <c r="A9" s="9" t="s">
        <v>12</v>
      </c>
      <c r="B9" s="10">
        <f>SUM(B6:B7)</f>
        <v>741127</v>
      </c>
      <c r="C9" s="29">
        <f>SUM(C6:C7)</f>
        <v>1</v>
      </c>
      <c r="D9" s="15">
        <f>SUM(D6:D7)</f>
        <v>142939295772</v>
      </c>
      <c r="E9" s="29">
        <f>SUM(E6:E7)</f>
        <v>1</v>
      </c>
      <c r="G9" s="54">
        <f>+D9/1000000000</f>
        <v>142.939295772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103594</v>
      </c>
      <c r="C5" s="7">
        <f>B5/B$13</f>
        <v>0.9243192119633106</v>
      </c>
      <c r="D5" s="6">
        <v>741127</v>
      </c>
      <c r="E5" s="7">
        <f>D5/D$13</f>
        <v>0.9440374696998067</v>
      </c>
      <c r="F5" s="14">
        <v>142939295772</v>
      </c>
      <c r="G5" s="7">
        <f>F5/F$13</f>
        <v>0.4890311534343956</v>
      </c>
      <c r="H5" s="14">
        <f>IF(D5=0,"-",+F5/D5)</f>
        <v>192867.47854551245</v>
      </c>
      <c r="I5" s="25"/>
    </row>
    <row r="6" spans="1:8" ht="12.75">
      <c r="A6" s="51" t="s">
        <v>6</v>
      </c>
      <c r="B6" s="6">
        <v>1396</v>
      </c>
      <c r="C6" s="7">
        <f aca="true" t="shared" si="0" ref="C6:C11">B6/B$13</f>
        <v>0.012455833541525393</v>
      </c>
      <c r="D6" s="6">
        <v>5642</v>
      </c>
      <c r="E6" s="7">
        <f aca="true" t="shared" si="1" ref="E6:E11">D6/D$13</f>
        <v>0.007186702689345159</v>
      </c>
      <c r="F6" s="14">
        <v>6433624333</v>
      </c>
      <c r="G6" s="7">
        <f aca="true" t="shared" si="2" ref="G6:G11">F6/F$13</f>
        <v>0.022011041199958767</v>
      </c>
      <c r="H6" s="14">
        <f aca="true" t="shared" si="3" ref="H6:H11">IF(D6=0,"-",+F6/D6)</f>
        <v>1140309.1692662176</v>
      </c>
    </row>
    <row r="7" spans="1:8" ht="12.75">
      <c r="A7" s="51" t="s">
        <v>7</v>
      </c>
      <c r="B7" s="6">
        <v>263</v>
      </c>
      <c r="C7" s="7">
        <f t="shared" si="0"/>
        <v>0.0023466219351154574</v>
      </c>
      <c r="D7" s="6">
        <v>1273</v>
      </c>
      <c r="E7" s="7">
        <f t="shared" si="1"/>
        <v>0.001621530046709746</v>
      </c>
      <c r="F7" s="14">
        <v>1084961324</v>
      </c>
      <c r="G7" s="7">
        <f t="shared" si="2"/>
        <v>0.0037119245959749783</v>
      </c>
      <c r="H7" s="14">
        <f t="shared" si="3"/>
        <v>852286.9787902592</v>
      </c>
    </row>
    <row r="8" spans="1:8" ht="12.75">
      <c r="A8" s="51" t="s">
        <v>8</v>
      </c>
      <c r="B8" s="6">
        <v>353</v>
      </c>
      <c r="C8" s="7">
        <f t="shared" si="0"/>
        <v>0.003149648452835576</v>
      </c>
      <c r="D8" s="6">
        <v>5320</v>
      </c>
      <c r="E8" s="7">
        <f t="shared" si="1"/>
        <v>0.006776543478786999</v>
      </c>
      <c r="F8" s="14">
        <v>4428571000</v>
      </c>
      <c r="G8" s="7">
        <f t="shared" si="2"/>
        <v>0.015151251253193524</v>
      </c>
      <c r="H8" s="14">
        <f t="shared" si="3"/>
        <v>832438.1578947369</v>
      </c>
    </row>
    <row r="9" spans="1:8" ht="12.75">
      <c r="A9" s="51" t="s">
        <v>9</v>
      </c>
      <c r="B9" s="6">
        <v>5159</v>
      </c>
      <c r="C9" s="7">
        <f t="shared" si="0"/>
        <v>0.046031264499089904</v>
      </c>
      <c r="D9" s="6">
        <v>28114</v>
      </c>
      <c r="E9" s="7">
        <f t="shared" si="1"/>
        <v>0.03581122995537926</v>
      </c>
      <c r="F9" s="14">
        <v>104513951005</v>
      </c>
      <c r="G9" s="7">
        <f t="shared" si="2"/>
        <v>0.3575684190545241</v>
      </c>
      <c r="H9" s="14">
        <f t="shared" si="3"/>
        <v>3717505.5490147257</v>
      </c>
    </row>
    <row r="10" spans="1:8" ht="12.75">
      <c r="A10" s="51" t="s">
        <v>10</v>
      </c>
      <c r="B10" s="6">
        <v>1081</v>
      </c>
      <c r="C10" s="7">
        <f t="shared" si="0"/>
        <v>0.009645240729504978</v>
      </c>
      <c r="D10" s="6">
        <v>2043</v>
      </c>
      <c r="E10" s="7">
        <f t="shared" si="1"/>
        <v>0.0026023455502183906</v>
      </c>
      <c r="F10" s="14">
        <v>32053130000</v>
      </c>
      <c r="G10" s="7">
        <f t="shared" si="2"/>
        <v>0.1096617906952999</v>
      </c>
      <c r="H10" s="14">
        <f t="shared" si="3"/>
        <v>15689246.206558982</v>
      </c>
    </row>
    <row r="11" spans="1:8" ht="12.75">
      <c r="A11" s="51" t="s">
        <v>11</v>
      </c>
      <c r="B11" s="6">
        <v>230</v>
      </c>
      <c r="C11" s="7">
        <f t="shared" si="0"/>
        <v>0.0020521788786180806</v>
      </c>
      <c r="D11" s="6">
        <v>1542</v>
      </c>
      <c r="E11" s="7">
        <f t="shared" si="1"/>
        <v>0.001964178579753675</v>
      </c>
      <c r="F11" s="14">
        <v>837243479</v>
      </c>
      <c r="G11" s="7">
        <f t="shared" si="2"/>
        <v>0.0028644197666531385</v>
      </c>
      <c r="H11" s="14">
        <f t="shared" si="3"/>
        <v>542959.4546044099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112076</v>
      </c>
      <c r="C13" s="11">
        <f t="shared" si="4"/>
        <v>1</v>
      </c>
      <c r="D13" s="10">
        <f t="shared" si="4"/>
        <v>785061</v>
      </c>
      <c r="E13" s="12">
        <f t="shared" si="4"/>
        <v>1</v>
      </c>
      <c r="F13" s="15">
        <f t="shared" si="4"/>
        <v>292290776913</v>
      </c>
      <c r="G13" s="12">
        <f t="shared" si="4"/>
        <v>1</v>
      </c>
      <c r="H13" s="15">
        <f>F13/D13</f>
        <v>372316.0071803338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53483</v>
      </c>
      <c r="C16" s="7">
        <f aca="true" t="shared" si="5" ref="C16:C22">B16/B$24</f>
        <v>0.9708119293532519</v>
      </c>
      <c r="D16" s="6">
        <v>202674</v>
      </c>
      <c r="E16" s="7">
        <f aca="true" t="shared" si="6" ref="E16:E22">D16/D$24</f>
        <v>0.9742490301926156</v>
      </c>
      <c r="F16" s="20">
        <v>38662032150</v>
      </c>
      <c r="G16" s="7">
        <f aca="true" t="shared" si="7" ref="G16:G22">F16/F$24</f>
        <v>0.9021335429956461</v>
      </c>
      <c r="H16" s="20">
        <f aca="true" t="shared" si="8" ref="H16:H22">IF(D16=0,"-",+F16/D16)</f>
        <v>190759.70351401757</v>
      </c>
      <c r="J16" s="8"/>
      <c r="M16" s="1"/>
      <c r="N16" s="1"/>
    </row>
    <row r="17" spans="1:14" ht="12.75">
      <c r="A17" s="1" t="s">
        <v>6</v>
      </c>
      <c r="B17" s="6">
        <v>478</v>
      </c>
      <c r="C17" s="7">
        <f t="shared" si="5"/>
        <v>0.008676553339020893</v>
      </c>
      <c r="D17" s="6">
        <v>1236</v>
      </c>
      <c r="E17" s="7">
        <f t="shared" si="6"/>
        <v>0.005941422191884863</v>
      </c>
      <c r="F17" s="20">
        <v>1016662122</v>
      </c>
      <c r="G17" s="7">
        <f t="shared" si="7"/>
        <v>0.023722627889577495</v>
      </c>
      <c r="H17" s="20">
        <f t="shared" si="8"/>
        <v>822542.1699029126</v>
      </c>
      <c r="J17" s="8"/>
      <c r="M17" s="1"/>
      <c r="N17" s="1"/>
    </row>
    <row r="18" spans="1:14" ht="12.75">
      <c r="A18" s="1" t="s">
        <v>7</v>
      </c>
      <c r="B18" s="6">
        <v>60</v>
      </c>
      <c r="C18" s="7">
        <f t="shared" si="5"/>
        <v>0.001089107113684631</v>
      </c>
      <c r="D18" s="6">
        <v>248</v>
      </c>
      <c r="E18" s="7">
        <f t="shared" si="6"/>
        <v>0.0011921300190836943</v>
      </c>
      <c r="F18" s="20">
        <v>176212134</v>
      </c>
      <c r="G18" s="7">
        <f t="shared" si="7"/>
        <v>0.004111705151645619</v>
      </c>
      <c r="H18" s="20">
        <f t="shared" si="8"/>
        <v>710532.7983870967</v>
      </c>
      <c r="J18" s="8"/>
      <c r="M18" s="1"/>
      <c r="N18" s="1"/>
    </row>
    <row r="19" spans="1:14" ht="12.75">
      <c r="A19" s="1" t="s">
        <v>8</v>
      </c>
      <c r="B19" s="6">
        <v>189</v>
      </c>
      <c r="C19" s="7">
        <f t="shared" si="5"/>
        <v>0.003430687408106587</v>
      </c>
      <c r="D19" s="6">
        <v>1210</v>
      </c>
      <c r="E19" s="7">
        <f t="shared" si="6"/>
        <v>0.005816440818916411</v>
      </c>
      <c r="F19" s="20">
        <v>486601000</v>
      </c>
      <c r="G19" s="7">
        <f t="shared" si="7"/>
        <v>0.011354268250879419</v>
      </c>
      <c r="H19" s="20">
        <f t="shared" si="8"/>
        <v>402149.5867768595</v>
      </c>
      <c r="J19" s="8"/>
      <c r="M19" s="1"/>
      <c r="N19" s="1"/>
    </row>
    <row r="20" spans="1:14" ht="12.75">
      <c r="A20" s="1" t="s">
        <v>9</v>
      </c>
      <c r="B20" s="6">
        <v>789</v>
      </c>
      <c r="C20" s="7">
        <f t="shared" si="5"/>
        <v>0.014321758544952896</v>
      </c>
      <c r="D20" s="6">
        <v>2454</v>
      </c>
      <c r="E20" s="7">
        <f t="shared" si="6"/>
        <v>0.01179631881786849</v>
      </c>
      <c r="F20" s="20">
        <v>2203999000</v>
      </c>
      <c r="G20" s="7">
        <f t="shared" si="7"/>
        <v>0.05142775265704343</v>
      </c>
      <c r="H20" s="20">
        <f t="shared" si="8"/>
        <v>898125.1018744906</v>
      </c>
      <c r="J20" s="8"/>
      <c r="M20" s="1"/>
      <c r="N20" s="1"/>
    </row>
    <row r="21" spans="1:14" ht="12.75">
      <c r="A21" s="1" t="s">
        <v>10</v>
      </c>
      <c r="B21" s="6">
        <v>11</v>
      </c>
      <c r="C21" s="7">
        <f t="shared" si="5"/>
        <v>0.000199669637508849</v>
      </c>
      <c r="D21" s="6">
        <v>12</v>
      </c>
      <c r="E21" s="7">
        <f t="shared" si="6"/>
        <v>5.7683710600823914E-05</v>
      </c>
      <c r="F21" s="20">
        <v>247907000</v>
      </c>
      <c r="G21" s="7">
        <f t="shared" si="7"/>
        <v>0.005784621443997781</v>
      </c>
      <c r="H21" s="20">
        <f t="shared" si="8"/>
        <v>20658916.666666668</v>
      </c>
      <c r="J21" s="8"/>
      <c r="M21" s="1"/>
      <c r="N21" s="1"/>
    </row>
    <row r="22" spans="1:14" ht="12.75">
      <c r="A22" s="1" t="s">
        <v>11</v>
      </c>
      <c r="B22" s="6">
        <v>81</v>
      </c>
      <c r="C22" s="7">
        <f t="shared" si="5"/>
        <v>0.0014702946034742517</v>
      </c>
      <c r="D22" s="6">
        <v>197</v>
      </c>
      <c r="E22" s="7">
        <f t="shared" si="6"/>
        <v>0.0009469742490301926</v>
      </c>
      <c r="F22" s="20">
        <v>62805000</v>
      </c>
      <c r="G22" s="7">
        <f t="shared" si="7"/>
        <v>0.001465481611210174</v>
      </c>
      <c r="H22" s="20">
        <f t="shared" si="8"/>
        <v>318807.1065989848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55091</v>
      </c>
      <c r="C24" s="11">
        <f t="shared" si="9"/>
        <v>0.9999999999999999</v>
      </c>
      <c r="D24" s="10">
        <f t="shared" si="9"/>
        <v>208031</v>
      </c>
      <c r="E24" s="11">
        <f t="shared" si="9"/>
        <v>1</v>
      </c>
      <c r="F24" s="21">
        <f t="shared" si="9"/>
        <v>42856218406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103217</v>
      </c>
      <c r="C27" s="7">
        <f>B27/B$35</f>
        <v>0.9241382397707941</v>
      </c>
      <c r="D27" s="6">
        <v>538453</v>
      </c>
      <c r="E27" s="7">
        <f>D27/D$35</f>
        <v>0.9331455903505883</v>
      </c>
      <c r="F27" s="20">
        <v>104277263622</v>
      </c>
      <c r="G27" s="7">
        <f>F27/F$35</f>
        <v>0.4180545961480058</v>
      </c>
      <c r="H27" s="20">
        <f aca="true" t="shared" si="10" ref="H27:H33">IF(D27=0,"-",+F27/D27)</f>
        <v>193660.84620570412</v>
      </c>
      <c r="J27" s="8"/>
    </row>
    <row r="28" spans="1:10" ht="12.75">
      <c r="A28" s="1" t="s">
        <v>6</v>
      </c>
      <c r="B28" s="6">
        <v>1393</v>
      </c>
      <c r="C28" s="7">
        <f aca="true" t="shared" si="11" ref="C28:C33">B28/B$35</f>
        <v>0.012472020771779032</v>
      </c>
      <c r="D28" s="6">
        <v>4406</v>
      </c>
      <c r="E28" s="7">
        <f aca="true" t="shared" si="12" ref="E28:E33">D28/D$35</f>
        <v>0.007635651525917196</v>
      </c>
      <c r="F28" s="20">
        <v>5416962211</v>
      </c>
      <c r="G28" s="7">
        <f aca="true" t="shared" si="13" ref="G28:G33">F28/F$35</f>
        <v>0.02171696754220198</v>
      </c>
      <c r="H28" s="20">
        <f t="shared" si="10"/>
        <v>1229451.2507943714</v>
      </c>
      <c r="J28" s="8"/>
    </row>
    <row r="29" spans="1:10" ht="12.75">
      <c r="A29" s="1" t="s">
        <v>7</v>
      </c>
      <c r="B29" s="6">
        <v>263</v>
      </c>
      <c r="C29" s="7">
        <f t="shared" si="11"/>
        <v>0.00235473184707673</v>
      </c>
      <c r="D29" s="6">
        <v>1025</v>
      </c>
      <c r="E29" s="7">
        <f t="shared" si="12"/>
        <v>0.0017763374521255395</v>
      </c>
      <c r="F29" s="20">
        <v>908749190</v>
      </c>
      <c r="G29" s="7">
        <f t="shared" si="13"/>
        <v>0.0036432369092693198</v>
      </c>
      <c r="H29" s="20">
        <f t="shared" si="10"/>
        <v>886584.575609756</v>
      </c>
      <c r="J29" s="8"/>
    </row>
    <row r="30" spans="1:10" ht="12.75">
      <c r="A30" s="1" t="s">
        <v>8</v>
      </c>
      <c r="B30" s="6">
        <v>353</v>
      </c>
      <c r="C30" s="7">
        <f t="shared" si="11"/>
        <v>0.0031605336198406303</v>
      </c>
      <c r="D30" s="6">
        <v>4110</v>
      </c>
      <c r="E30" s="7">
        <f t="shared" si="12"/>
        <v>0.007122679929986309</v>
      </c>
      <c r="F30" s="20">
        <v>3941970000</v>
      </c>
      <c r="G30" s="7">
        <f t="shared" si="13"/>
        <v>0.0158036240992219</v>
      </c>
      <c r="H30" s="20">
        <f t="shared" si="10"/>
        <v>959116.7883211679</v>
      </c>
      <c r="J30" s="8"/>
    </row>
    <row r="31" spans="1:10" ht="12.75">
      <c r="A31" s="1" t="s">
        <v>9</v>
      </c>
      <c r="B31" s="6">
        <v>5156</v>
      </c>
      <c r="C31" s="7">
        <f t="shared" si="11"/>
        <v>0.04616348822634076</v>
      </c>
      <c r="D31" s="6">
        <v>25660</v>
      </c>
      <c r="E31" s="7">
        <f t="shared" si="12"/>
        <v>0.044469091728333014</v>
      </c>
      <c r="F31" s="20">
        <v>102309952005</v>
      </c>
      <c r="G31" s="7">
        <f t="shared" si="13"/>
        <v>0.4101675109390619</v>
      </c>
      <c r="H31" s="20">
        <f t="shared" si="10"/>
        <v>3987137.646336711</v>
      </c>
      <c r="J31" s="8"/>
    </row>
    <row r="32" spans="1:10" ht="12.75">
      <c r="A32" s="1" t="s">
        <v>10</v>
      </c>
      <c r="B32" s="6">
        <v>1079</v>
      </c>
      <c r="C32" s="7">
        <f t="shared" si="11"/>
        <v>0.00966066792013609</v>
      </c>
      <c r="D32" s="6">
        <v>2031</v>
      </c>
      <c r="E32" s="7">
        <f t="shared" si="12"/>
        <v>0.0035197476734311907</v>
      </c>
      <c r="F32" s="20">
        <v>31805223000</v>
      </c>
      <c r="G32" s="7">
        <f t="shared" si="13"/>
        <v>0.1275092881690948</v>
      </c>
      <c r="H32" s="20">
        <f t="shared" si="10"/>
        <v>15659883.308714919</v>
      </c>
      <c r="J32" s="8"/>
    </row>
    <row r="33" spans="1:10" ht="12.75">
      <c r="A33" s="1" t="s">
        <v>11</v>
      </c>
      <c r="B33" s="6">
        <v>229</v>
      </c>
      <c r="C33" s="7">
        <f t="shared" si="11"/>
        <v>0.00205031784403259</v>
      </c>
      <c r="D33" s="6">
        <v>1345</v>
      </c>
      <c r="E33" s="7">
        <f t="shared" si="12"/>
        <v>0.0023309013396183905</v>
      </c>
      <c r="F33" s="20">
        <v>774438479</v>
      </c>
      <c r="G33" s="7">
        <f t="shared" si="13"/>
        <v>0.0031047761931443296</v>
      </c>
      <c r="H33" s="20">
        <f t="shared" si="10"/>
        <v>575790.6907063198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111690</v>
      </c>
      <c r="C35" s="11">
        <f t="shared" si="14"/>
        <v>0.9999999999999999</v>
      </c>
      <c r="D35" s="10">
        <f t="shared" si="14"/>
        <v>577030</v>
      </c>
      <c r="E35" s="11">
        <f t="shared" si="14"/>
        <v>1</v>
      </c>
      <c r="F35" s="21">
        <f t="shared" si="14"/>
        <v>249434558507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95173</v>
      </c>
      <c r="C38" s="7">
        <f aca="true" t="shared" si="15" ref="C38:C44">B38/B$46</f>
        <v>0.9254652949298897</v>
      </c>
      <c r="D38" s="6">
        <v>401224</v>
      </c>
      <c r="E38" s="7">
        <f aca="true" t="shared" si="16" ref="E38:E44">D38/D$46</f>
        <v>0.9427454997873546</v>
      </c>
      <c r="F38" s="20">
        <v>64876205796</v>
      </c>
      <c r="G38" s="7">
        <f aca="true" t="shared" si="17" ref="G38:G44">F38/F$46</f>
        <v>0.40773215380195726</v>
      </c>
      <c r="H38" s="20">
        <f aca="true" t="shared" si="18" ref="H38:H44">IF(D38=0,"-",+F38/D38)</f>
        <v>161695.72556975656</v>
      </c>
      <c r="J38" s="8"/>
      <c r="N38" s="1"/>
    </row>
    <row r="39" spans="1:14" ht="12.75">
      <c r="A39" s="1" t="s">
        <v>6</v>
      </c>
      <c r="B39" s="6">
        <v>1364</v>
      </c>
      <c r="C39" s="7">
        <f t="shared" si="15"/>
        <v>0.01326357961064976</v>
      </c>
      <c r="D39" s="6">
        <v>3955</v>
      </c>
      <c r="E39" s="7">
        <f t="shared" si="16"/>
        <v>0.009292959672549466</v>
      </c>
      <c r="F39" s="20">
        <v>4800110411</v>
      </c>
      <c r="G39" s="7">
        <f t="shared" si="17"/>
        <v>0.030167598927076877</v>
      </c>
      <c r="H39" s="20">
        <f t="shared" si="18"/>
        <v>1213681.5198482934</v>
      </c>
      <c r="J39" s="8"/>
      <c r="N39" s="1"/>
    </row>
    <row r="40" spans="1:14" ht="12.75">
      <c r="A40" s="1" t="s">
        <v>7</v>
      </c>
      <c r="B40" s="6">
        <v>261</v>
      </c>
      <c r="C40" s="7">
        <f t="shared" si="15"/>
        <v>0.00253797234485307</v>
      </c>
      <c r="D40" s="6">
        <v>856</v>
      </c>
      <c r="E40" s="7">
        <f t="shared" si="16"/>
        <v>0.002011320728116901</v>
      </c>
      <c r="F40" s="20">
        <v>730169190</v>
      </c>
      <c r="G40" s="7">
        <f t="shared" si="17"/>
        <v>0.0045889467922134</v>
      </c>
      <c r="H40" s="20">
        <f t="shared" si="18"/>
        <v>853001.3901869159</v>
      </c>
      <c r="J40" s="8"/>
      <c r="N40" s="1"/>
    </row>
    <row r="41" spans="1:14" ht="12.75">
      <c r="A41" s="1" t="s">
        <v>8</v>
      </c>
      <c r="B41" s="6">
        <v>330</v>
      </c>
      <c r="C41" s="7">
        <f t="shared" si="15"/>
        <v>0.0032089305509636515</v>
      </c>
      <c r="D41" s="6">
        <v>3197</v>
      </c>
      <c r="E41" s="7">
        <f t="shared" si="16"/>
        <v>0.007511906971716977</v>
      </c>
      <c r="F41" s="20">
        <v>3278646000</v>
      </c>
      <c r="G41" s="7">
        <f t="shared" si="17"/>
        <v>0.020605542181947302</v>
      </c>
      <c r="H41" s="20">
        <f t="shared" si="18"/>
        <v>1025538.3171723491</v>
      </c>
      <c r="J41" s="8"/>
      <c r="N41" s="1"/>
    </row>
    <row r="42" spans="1:14" ht="12.75">
      <c r="A42" s="1" t="s">
        <v>9</v>
      </c>
      <c r="B42" s="6">
        <v>4424</v>
      </c>
      <c r="C42" s="7">
        <f t="shared" si="15"/>
        <v>0.043019117446858164</v>
      </c>
      <c r="D42" s="6">
        <v>13595</v>
      </c>
      <c r="E42" s="7">
        <f t="shared" si="16"/>
        <v>0.0319438146013426</v>
      </c>
      <c r="F42" s="20">
        <v>59087738005</v>
      </c>
      <c r="G42" s="7">
        <f t="shared" si="17"/>
        <v>0.3713529542066689</v>
      </c>
      <c r="H42" s="20">
        <f t="shared" si="18"/>
        <v>4346284.516734093</v>
      </c>
      <c r="J42" s="8"/>
      <c r="N42" s="1"/>
    </row>
    <row r="43" spans="1:14" ht="12.75">
      <c r="A43" s="1" t="s">
        <v>10</v>
      </c>
      <c r="B43" s="6">
        <v>1075</v>
      </c>
      <c r="C43" s="7">
        <f t="shared" si="15"/>
        <v>0.01045333437056341</v>
      </c>
      <c r="D43" s="6">
        <v>1682</v>
      </c>
      <c r="E43" s="7">
        <f t="shared" si="16"/>
        <v>0.003952151243799798</v>
      </c>
      <c r="F43" s="20">
        <v>25836703000</v>
      </c>
      <c r="G43" s="7">
        <f t="shared" si="17"/>
        <v>0.1623777844600925</v>
      </c>
      <c r="H43" s="20">
        <f t="shared" si="18"/>
        <v>15360703.329369798</v>
      </c>
      <c r="J43" s="8"/>
      <c r="N43" s="1"/>
    </row>
    <row r="44" spans="1:14" ht="12.75">
      <c r="A44" s="1" t="s">
        <v>11</v>
      </c>
      <c r="B44" s="6">
        <v>211</v>
      </c>
      <c r="C44" s="7">
        <f t="shared" si="15"/>
        <v>0.0020517707462222134</v>
      </c>
      <c r="D44" s="6">
        <v>1082</v>
      </c>
      <c r="E44" s="7">
        <f t="shared" si="16"/>
        <v>0.0025423469951197275</v>
      </c>
      <c r="F44" s="20">
        <v>505192502</v>
      </c>
      <c r="G44" s="7">
        <f t="shared" si="17"/>
        <v>0.003175019630043773</v>
      </c>
      <c r="H44" s="20">
        <f t="shared" si="18"/>
        <v>466906.19408502773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102838</v>
      </c>
      <c r="C46" s="11">
        <f t="shared" si="19"/>
        <v>0.9999999999999999</v>
      </c>
      <c r="D46" s="10">
        <f t="shared" si="19"/>
        <v>425591</v>
      </c>
      <c r="E46" s="11">
        <f t="shared" si="19"/>
        <v>1</v>
      </c>
      <c r="F46" s="10">
        <f t="shared" si="19"/>
        <v>159114764904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80491</v>
      </c>
      <c r="C49" s="7">
        <f aca="true" t="shared" si="20" ref="C49:C55">B49/B$57</f>
        <v>0.9414041941029929</v>
      </c>
      <c r="D49" s="6">
        <v>137229</v>
      </c>
      <c r="E49" s="7">
        <f aca="true" t="shared" si="21" ref="E49:E55">D49/D$57</f>
        <v>0.9061668394535093</v>
      </c>
      <c r="F49" s="20">
        <v>39401057826</v>
      </c>
      <c r="G49" s="7">
        <f aca="true" t="shared" si="22" ref="G49:G55">F49/F$57</f>
        <v>0.4362394581987982</v>
      </c>
      <c r="H49" s="20">
        <f aca="true" t="shared" si="23" ref="H49:H55">IF(D49=0,"-",+F49/D49)</f>
        <v>287119.0333384343</v>
      </c>
      <c r="J49" s="8"/>
      <c r="N49" s="1"/>
    </row>
    <row r="50" spans="1:14" ht="12.75">
      <c r="A50" s="1" t="s">
        <v>6</v>
      </c>
      <c r="B50" s="6">
        <v>384</v>
      </c>
      <c r="C50" s="7">
        <f t="shared" si="20"/>
        <v>0.0044911755418065285</v>
      </c>
      <c r="D50" s="6">
        <v>451</v>
      </c>
      <c r="E50" s="7">
        <f t="shared" si="21"/>
        <v>0.0029780967914473815</v>
      </c>
      <c r="F50" s="20">
        <v>616851800</v>
      </c>
      <c r="G50" s="7">
        <f t="shared" si="22"/>
        <v>0.006829641381947435</v>
      </c>
      <c r="H50" s="20">
        <f t="shared" si="23"/>
        <v>1367742.3503325942</v>
      </c>
      <c r="J50" s="8"/>
      <c r="N50" s="1"/>
    </row>
    <row r="51" spans="1:14" ht="12.75">
      <c r="A51" s="1" t="s">
        <v>7</v>
      </c>
      <c r="B51" s="6">
        <v>29</v>
      </c>
      <c r="C51" s="7">
        <f t="shared" si="20"/>
        <v>0.00033917731956351386</v>
      </c>
      <c r="D51" s="6">
        <v>169</v>
      </c>
      <c r="E51" s="7">
        <f t="shared" si="21"/>
        <v>0.0011159608819392628</v>
      </c>
      <c r="F51" s="20">
        <v>178580000</v>
      </c>
      <c r="G51" s="7">
        <f t="shared" si="22"/>
        <v>0.001977196723731977</v>
      </c>
      <c r="H51" s="20">
        <f t="shared" si="23"/>
        <v>1056686.3905325443</v>
      </c>
      <c r="J51" s="8"/>
      <c r="N51" s="1"/>
    </row>
    <row r="52" spans="1:14" ht="12.75">
      <c r="A52" s="1" t="s">
        <v>8</v>
      </c>
      <c r="B52" s="6">
        <v>287</v>
      </c>
      <c r="C52" s="7">
        <f t="shared" si="20"/>
        <v>0.0033566858867147753</v>
      </c>
      <c r="D52" s="6">
        <v>913</v>
      </c>
      <c r="E52" s="7">
        <f t="shared" si="21"/>
        <v>0.0060288300900032355</v>
      </c>
      <c r="F52" s="20">
        <v>663324000</v>
      </c>
      <c r="G52" s="7">
        <f t="shared" si="22"/>
        <v>0.007344170901404357</v>
      </c>
      <c r="H52" s="20">
        <f t="shared" si="23"/>
        <v>726532.3110624315</v>
      </c>
      <c r="J52" s="8"/>
      <c r="N52" s="1"/>
    </row>
    <row r="53" spans="1:14" ht="12.75">
      <c r="A53" s="1" t="s">
        <v>9</v>
      </c>
      <c r="B53" s="6">
        <v>3919</v>
      </c>
      <c r="C53" s="7">
        <f t="shared" si="20"/>
        <v>0.045835721219634855</v>
      </c>
      <c r="D53" s="6">
        <v>12065</v>
      </c>
      <c r="E53" s="7">
        <f t="shared" si="21"/>
        <v>0.07966904166033849</v>
      </c>
      <c r="F53" s="20">
        <v>43222214000</v>
      </c>
      <c r="G53" s="7">
        <f t="shared" si="22"/>
        <v>0.4785464212859357</v>
      </c>
      <c r="H53" s="20">
        <f t="shared" si="23"/>
        <v>3582446.249481973</v>
      </c>
      <c r="J53" s="8"/>
      <c r="N53" s="1"/>
    </row>
    <row r="54" spans="1:14" ht="12.75">
      <c r="A54" s="1" t="s">
        <v>10</v>
      </c>
      <c r="B54" s="6">
        <v>254</v>
      </c>
      <c r="C54" s="7">
        <f t="shared" si="20"/>
        <v>0.002970725488590777</v>
      </c>
      <c r="D54" s="6">
        <v>349</v>
      </c>
      <c r="E54" s="7">
        <f t="shared" si="21"/>
        <v>0.002304558270986998</v>
      </c>
      <c r="F54" s="20">
        <v>5968520000</v>
      </c>
      <c r="G54" s="7">
        <f t="shared" si="22"/>
        <v>0.06608208192142895</v>
      </c>
      <c r="H54" s="20">
        <f t="shared" si="23"/>
        <v>17101776.504297994</v>
      </c>
      <c r="J54" s="8"/>
      <c r="N54" s="1"/>
    </row>
    <row r="55" spans="1:14" ht="12.75">
      <c r="A55" s="1" t="s">
        <v>11</v>
      </c>
      <c r="B55" s="6">
        <v>137</v>
      </c>
      <c r="C55" s="7">
        <f t="shared" si="20"/>
        <v>0.0016023204406966</v>
      </c>
      <c r="D55" s="6">
        <v>263</v>
      </c>
      <c r="E55" s="7">
        <f t="shared" si="21"/>
        <v>0.0017366728517753023</v>
      </c>
      <c r="F55" s="20">
        <v>269245977</v>
      </c>
      <c r="G55" s="7">
        <f t="shared" si="22"/>
        <v>0.0029810295867533617</v>
      </c>
      <c r="H55" s="20">
        <f t="shared" si="23"/>
        <v>1023748.9619771863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85501</v>
      </c>
      <c r="C57" s="11">
        <f t="shared" si="24"/>
        <v>1</v>
      </c>
      <c r="D57" s="10">
        <f t="shared" si="24"/>
        <v>151439</v>
      </c>
      <c r="E57" s="11">
        <f t="shared" si="24"/>
        <v>0.9999999999999998</v>
      </c>
      <c r="F57" s="10">
        <f t="shared" si="24"/>
        <v>90319793603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2009-07-02T18:12:33Z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